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annicatalfamo/Dropbox/00 OneWedge/Blog posts/Calcolatore convenienza/"/>
    </mc:Choice>
  </mc:AlternateContent>
  <xr:revisionPtr revIDLastSave="0" documentId="13_ncr:1_{950A099A-9CD0-B54C-8047-7652FD1621F8}" xr6:coauthVersionLast="45" xr6:coauthVersionMax="45" xr10:uidLastSave="{00000000-0000-0000-0000-000000000000}"/>
  <bookViews>
    <workbookView xWindow="3040" yWindow="1000" windowWidth="34300" windowHeight="19480" xr2:uid="{AB7473F5-5EE2-6143-860A-8638C5AAA7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C7" i="1" l="1"/>
  <c r="E7" i="1"/>
  <c r="E14" i="1"/>
  <c r="F8" i="1" l="1"/>
  <c r="E8" i="1" s="1"/>
  <c r="H38" i="1" s="1"/>
  <c r="E37" i="1"/>
  <c r="F36" i="1"/>
  <c r="H34" i="1"/>
  <c r="D34" i="1"/>
  <c r="E33" i="1"/>
  <c r="G31" i="1"/>
  <c r="H30" i="1"/>
  <c r="D30" i="1"/>
  <c r="F28" i="1"/>
  <c r="G27" i="1"/>
  <c r="H26" i="1"/>
  <c r="E25" i="1"/>
  <c r="F24" i="1"/>
  <c r="G23" i="1"/>
  <c r="D22" i="1"/>
  <c r="E21" i="1"/>
  <c r="F20" i="1"/>
  <c r="H18" i="1"/>
  <c r="D18" i="1"/>
  <c r="C35" i="1"/>
  <c r="C27" i="1"/>
  <c r="C23" i="1"/>
  <c r="C19" i="1"/>
  <c r="H25" i="1"/>
  <c r="F23" i="1"/>
  <c r="H21" i="1"/>
  <c r="E20" i="1"/>
  <c r="G18" i="1"/>
  <c r="C34" i="1"/>
  <c r="C26" i="1"/>
  <c r="C18" i="1"/>
  <c r="H36" i="1"/>
  <c r="E35" i="1"/>
  <c r="G33" i="1"/>
  <c r="D32" i="1"/>
  <c r="F30" i="1"/>
  <c r="G29" i="1"/>
  <c r="D28" i="1"/>
  <c r="F26" i="1"/>
  <c r="H24" i="1"/>
  <c r="E23" i="1"/>
  <c r="G21" i="1"/>
  <c r="D20" i="1"/>
  <c r="F18" i="1"/>
  <c r="C33" i="1"/>
  <c r="C25" i="1"/>
  <c r="E38" i="1"/>
  <c r="G36" i="1"/>
  <c r="E34" i="1"/>
  <c r="H31" i="1"/>
  <c r="F29" i="1"/>
  <c r="D27" i="1"/>
  <c r="G24" i="1"/>
  <c r="E22" i="1"/>
  <c r="H19" i="1"/>
  <c r="C32" i="1"/>
  <c r="C20" i="1"/>
  <c r="G38" i="1"/>
  <c r="H37" i="1"/>
  <c r="D37" i="1"/>
  <c r="E36" i="1"/>
  <c r="F35" i="1"/>
  <c r="G34" i="1"/>
  <c r="H33" i="1"/>
  <c r="D33" i="1"/>
  <c r="E32" i="1"/>
  <c r="F31" i="1"/>
  <c r="G30" i="1"/>
  <c r="H29" i="1"/>
  <c r="D29" i="1"/>
  <c r="E28" i="1"/>
  <c r="F27" i="1"/>
  <c r="G26" i="1"/>
  <c r="D25" i="1"/>
  <c r="E24" i="1"/>
  <c r="G22" i="1"/>
  <c r="D21" i="1"/>
  <c r="F19" i="1"/>
  <c r="C38" i="1"/>
  <c r="C30" i="1"/>
  <c r="C22" i="1"/>
  <c r="G37" i="1"/>
  <c r="D36" i="1"/>
  <c r="F34" i="1"/>
  <c r="H32" i="1"/>
  <c r="E31" i="1"/>
  <c r="H28" i="1"/>
  <c r="E27" i="1"/>
  <c r="G25" i="1"/>
  <c r="D24" i="1"/>
  <c r="F22" i="1"/>
  <c r="H20" i="1"/>
  <c r="E19" i="1"/>
  <c r="C37" i="1"/>
  <c r="C29" i="1"/>
  <c r="C21" i="1"/>
  <c r="F37" i="1"/>
  <c r="D35" i="1"/>
  <c r="G32" i="1"/>
  <c r="E30" i="1"/>
  <c r="H27" i="1"/>
  <c r="F25" i="1"/>
  <c r="D23" i="1"/>
  <c r="G20" i="1"/>
  <c r="E18" i="1"/>
  <c r="C28" i="1"/>
  <c r="F38" i="1"/>
  <c r="H35" i="1"/>
  <c r="F33" i="1"/>
  <c r="D31" i="1"/>
  <c r="G28" i="1"/>
  <c r="E26" i="1"/>
  <c r="H23" i="1"/>
  <c r="F21" i="1"/>
  <c r="D19" i="1"/>
  <c r="C36" i="1"/>
  <c r="C24" i="1"/>
  <c r="D38" i="1" l="1"/>
  <c r="C31" i="1"/>
  <c r="G19" i="1"/>
  <c r="H22" i="1"/>
  <c r="D26" i="1"/>
  <c r="E29" i="1"/>
  <c r="F32" i="1"/>
  <c r="G35" i="1"/>
</calcChain>
</file>

<file path=xl/sharedStrings.xml><?xml version="1.0" encoding="utf-8"?>
<sst xmlns="http://schemas.openxmlformats.org/spreadsheetml/2006/main" count="40" uniqueCount="40">
  <si>
    <t>km / anno</t>
  </si>
  <si>
    <t>Percentuale di ricariche domestiche</t>
  </si>
  <si>
    <t>CALCOLATORE</t>
  </si>
  <si>
    <t>Anni possesso</t>
  </si>
  <si>
    <t>Carburante</t>
  </si>
  <si>
    <t>Consumo</t>
  </si>
  <si>
    <t>Assicurazione</t>
  </si>
  <si>
    <t>Manutenzione</t>
  </si>
  <si>
    <t>Usato</t>
  </si>
  <si>
    <t>Acquisto</t>
  </si>
  <si>
    <t>Incentivo</t>
  </si>
  <si>
    <t>Listino</t>
  </si>
  <si>
    <t>Hyundai Kona EV 64kWh</t>
  </si>
  <si>
    <t>Modello</t>
  </si>
  <si>
    <t>EV</t>
  </si>
  <si>
    <t>ICE</t>
  </si>
  <si>
    <t>PARAMETRI</t>
  </si>
  <si>
    <t>Bollo</t>
  </si>
  <si>
    <t>VW T-Roc 1.5 ACT benzina</t>
  </si>
  <si>
    <t>Cella</t>
  </si>
  <si>
    <t>Istruzioni</t>
  </si>
  <si>
    <t>C5, E5</t>
  </si>
  <si>
    <t>Prezzi su strada (netti di sconti)</t>
  </si>
  <si>
    <t>E6</t>
  </si>
  <si>
    <t>Importo ecobonus (eventuale) con SEGNO MENO !</t>
  </si>
  <si>
    <t>D8</t>
  </si>
  <si>
    <t>Stima percentuale valore residuo - la percentuale viene applicata anche al veicolo elettrico</t>
  </si>
  <si>
    <t>C9, E9</t>
  </si>
  <si>
    <t>Costo annuale manutenzione</t>
  </si>
  <si>
    <t>C10, E10</t>
  </si>
  <si>
    <t>Costo annuale assicurazione</t>
  </si>
  <si>
    <t>C11, E11</t>
  </si>
  <si>
    <t>Costo annuale bollo</t>
  </si>
  <si>
    <t>C12, E12</t>
  </si>
  <si>
    <t>n° km percorsi con una unità di carburante</t>
  </si>
  <si>
    <t>C13, E13</t>
  </si>
  <si>
    <t>C14, E14</t>
  </si>
  <si>
    <t>n° di anni di possesso delle vetture</t>
  </si>
  <si>
    <t>costo unitario dell'unità di carburante: nel caso dell'elettrico è il costo / kWh domestico perché quello esterno (cella F13) è preso al massimo valore (Fast ENEL)</t>
  </si>
  <si>
    <t>LE CELLE DA MODIFICARE HANNO SFONDO GIALLO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</si>
</sst>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* #,##0.00_-;\-&quot;€&quot;* #,##0.00_-;_-&quot;€&quot;* &quot;-&quot;??_-;_-@_-"/>
    <numFmt numFmtId="43" formatCode="_-* #,##0.00_-;\-* #,##0.00_-;_-* &quot;-&quot;??_-;_-@_-"/>
    <numFmt numFmtId="164" formatCode="_-* #,##0_-;\-* #,##0_-;_-* &quot;-&quot;??_-;_-@_-"/>
    <numFmt numFmtId="165" formatCode="_-&quot;€&quot;* #,##0_-;\-&quot;€&quot;* #,##0_-;_-&quot;€&quot;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164" fontId="3" fillId="2" borderId="1" xfId="1" applyNumberFormat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44" fontId="0" fillId="0" borderId="5" xfId="0" applyNumberFormat="1" applyBorder="1"/>
    <xf numFmtId="9" fontId="3" fillId="2" borderId="7" xfId="0" applyNumberFormat="1" applyFont="1" applyFill="1" applyBorder="1" applyAlignment="1">
      <alignment horizontal="center"/>
    </xf>
    <xf numFmtId="9" fontId="3" fillId="2" borderId="5" xfId="0" applyNumberFormat="1" applyFont="1" applyFill="1" applyBorder="1" applyAlignment="1">
      <alignment horizontal="center"/>
    </xf>
    <xf numFmtId="9" fontId="3" fillId="2" borderId="8" xfId="0" applyNumberFormat="1" applyFont="1" applyFill="1" applyBorder="1" applyAlignment="1">
      <alignment horizontal="center"/>
    </xf>
    <xf numFmtId="9" fontId="3" fillId="2" borderId="9" xfId="0" applyNumberFormat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8" xfId="0" applyBorder="1"/>
    <xf numFmtId="0" fontId="0" fillId="0" borderId="16" xfId="0" applyBorder="1"/>
    <xf numFmtId="44" fontId="0" fillId="0" borderId="17" xfId="2" applyFont="1" applyBorder="1"/>
    <xf numFmtId="0" fontId="0" fillId="0" borderId="17" xfId="0" applyBorder="1"/>
    <xf numFmtId="165" fontId="0" fillId="0" borderId="18" xfId="2" applyNumberFormat="1" applyFont="1" applyBorder="1"/>
    <xf numFmtId="165" fontId="0" fillId="0" borderId="17" xfId="2" applyNumberFormat="1" applyFont="1" applyBorder="1"/>
    <xf numFmtId="9" fontId="0" fillId="0" borderId="17" xfId="3" applyFont="1" applyBorder="1"/>
    <xf numFmtId="165" fontId="1" fillId="0" borderId="17" xfId="2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6" xfId="0" applyFill="1" applyBorder="1" applyAlignment="1">
      <alignment horizontal="center" vertical="center" textRotation="90"/>
    </xf>
    <xf numFmtId="0" fontId="0" fillId="2" borderId="4" xfId="0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 textRotation="9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44" fontId="0" fillId="2" borderId="13" xfId="0" applyNumberFormat="1" applyFill="1" applyBorder="1" applyAlignment="1">
      <alignment horizontal="center"/>
    </xf>
    <xf numFmtId="44" fontId="0" fillId="2" borderId="12" xfId="0" applyNumberFormat="1" applyFill="1" applyBorder="1" applyAlignment="1">
      <alignment horizontal="center"/>
    </xf>
    <xf numFmtId="44" fontId="0" fillId="2" borderId="11" xfId="0" applyNumberFormat="1" applyFill="1" applyBorder="1" applyAlignment="1">
      <alignment horizontal="center"/>
    </xf>
    <xf numFmtId="44" fontId="0" fillId="0" borderId="7" xfId="0" applyNumberFormat="1" applyBorder="1"/>
    <xf numFmtId="44" fontId="0" fillId="0" borderId="21" xfId="0" applyNumberFormat="1" applyBorder="1"/>
    <xf numFmtId="44" fontId="0" fillId="0" borderId="22" xfId="0" applyNumberFormat="1" applyBorder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0" fontId="4" fillId="3" borderId="2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9" fontId="0" fillId="4" borderId="17" xfId="3" applyFont="1" applyFill="1" applyBorder="1"/>
    <xf numFmtId="165" fontId="1" fillId="4" borderId="18" xfId="2" applyNumberFormat="1" applyFont="1" applyFill="1" applyBorder="1" applyAlignment="1">
      <alignment horizontal="center"/>
    </xf>
    <xf numFmtId="165" fontId="0" fillId="4" borderId="18" xfId="2" applyNumberFormat="1" applyFont="1" applyFill="1" applyBorder="1" applyAlignment="1">
      <alignment horizontal="center"/>
    </xf>
    <xf numFmtId="165" fontId="0" fillId="4" borderId="18" xfId="2" applyNumberFormat="1" applyFont="1" applyFill="1" applyBorder="1"/>
    <xf numFmtId="0" fontId="0" fillId="4" borderId="18" xfId="0" applyFill="1" applyBorder="1"/>
    <xf numFmtId="44" fontId="0" fillId="4" borderId="18" xfId="2" applyFont="1" applyFill="1" applyBorder="1"/>
    <xf numFmtId="0" fontId="0" fillId="4" borderId="16" xfId="0" applyFill="1" applyBorder="1"/>
    <xf numFmtId="0" fontId="0" fillId="4" borderId="0" xfId="0" applyFill="1" applyAlignment="1">
      <alignment horizontal="center"/>
    </xf>
    <xf numFmtId="0" fontId="0" fillId="4" borderId="18" xfId="0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 cent" xfId="3" builtinId="5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546100</xdr:colOff>
      <xdr:row>0</xdr:row>
      <xdr:rowOff>38100</xdr:rowOff>
    </xdr:from>
    <xdr:to>
      <xdr:col>7</xdr:col>
      <xdr:colOff>977900</xdr:colOff>
      <xdr:row>0</xdr:row>
      <xdr:rowOff>496391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542560-0CF2-8943-96EF-BB0D11130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18300" y="38100"/>
          <a:ext cx="1600200" cy="4582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D025C-D168-0D42-988C-68E126AF0159}">
  <dimension ref="A1:J38"/>
  <sheetViews>
    <sheetView tabSelected="1" workbookViewId="0">
      <selection activeCell="H13" sqref="H13"/>
    </sheetView>
  </sheetViews>
  <sheetFormatPr baseColWidth="10" defaultRowHeight="16" x14ac:dyDescent="0.2"/>
  <cols>
    <col min="1" max="1" width="6" customWidth="1"/>
    <col min="2" max="10" width="15.33203125" customWidth="1"/>
    <col min="11" max="11" width="74.6640625" customWidth="1"/>
  </cols>
  <sheetData>
    <row r="1" spans="1:10" ht="41" customHeight="1" x14ac:dyDescent="0.2">
      <c r="G1" s="25"/>
      <c r="H1" s="25"/>
    </row>
    <row r="2" spans="1:10" x14ac:dyDescent="0.2">
      <c r="C2" s="39" t="s">
        <v>16</v>
      </c>
      <c r="D2" s="40"/>
      <c r="E2" s="40"/>
      <c r="F2" s="41"/>
    </row>
    <row r="3" spans="1:10" x14ac:dyDescent="0.2">
      <c r="C3" s="23" t="s">
        <v>15</v>
      </c>
      <c r="D3" s="24"/>
      <c r="E3" s="23" t="s">
        <v>14</v>
      </c>
      <c r="F3" s="24"/>
      <c r="G3" s="51" t="s">
        <v>39</v>
      </c>
      <c r="H3" s="50"/>
      <c r="I3" s="50"/>
      <c r="J3" s="50"/>
    </row>
    <row r="4" spans="1:10" x14ac:dyDescent="0.2">
      <c r="B4" s="8" t="s">
        <v>13</v>
      </c>
      <c r="C4" s="52" t="s">
        <v>18</v>
      </c>
      <c r="D4" s="53"/>
      <c r="E4" s="52" t="s">
        <v>12</v>
      </c>
      <c r="F4" s="53"/>
      <c r="G4" s="36" t="s">
        <v>19</v>
      </c>
      <c r="H4" s="38" t="s">
        <v>20</v>
      </c>
    </row>
    <row r="5" spans="1:10" x14ac:dyDescent="0.2">
      <c r="B5" s="8" t="s">
        <v>11</v>
      </c>
      <c r="C5" s="44">
        <v>28050</v>
      </c>
      <c r="D5" s="16"/>
      <c r="E5" s="44">
        <v>50000</v>
      </c>
      <c r="F5" s="18"/>
      <c r="G5" s="42" t="s">
        <v>21</v>
      </c>
      <c r="H5" s="37" t="s">
        <v>22</v>
      </c>
    </row>
    <row r="6" spans="1:10" x14ac:dyDescent="0.2">
      <c r="B6" s="8" t="s">
        <v>10</v>
      </c>
      <c r="C6" s="17"/>
      <c r="D6" s="18"/>
      <c r="E6" s="45">
        <v>-4000</v>
      </c>
      <c r="F6" s="18"/>
      <c r="G6" s="42" t="s">
        <v>23</v>
      </c>
      <c r="H6" s="37" t="s">
        <v>24</v>
      </c>
    </row>
    <row r="7" spans="1:10" x14ac:dyDescent="0.2">
      <c r="B7" s="8" t="s">
        <v>9</v>
      </c>
      <c r="C7" s="13">
        <f>SUM(C5:C6)</f>
        <v>28050</v>
      </c>
      <c r="D7" s="12"/>
      <c r="E7" s="13">
        <f>SUM(E5:E6)</f>
        <v>46000</v>
      </c>
      <c r="F7" s="12"/>
      <c r="G7" s="19"/>
    </row>
    <row r="8" spans="1:10" x14ac:dyDescent="0.2">
      <c r="B8" s="8" t="s">
        <v>8</v>
      </c>
      <c r="C8" s="13">
        <f>-C5*D8</f>
        <v>-9537</v>
      </c>
      <c r="D8" s="43">
        <v>0.34</v>
      </c>
      <c r="E8" s="13">
        <f>-E5*F8</f>
        <v>-17000</v>
      </c>
      <c r="F8" s="15">
        <f>D8</f>
        <v>0.34</v>
      </c>
      <c r="G8" s="42" t="s">
        <v>25</v>
      </c>
      <c r="H8" s="37" t="s">
        <v>26</v>
      </c>
    </row>
    <row r="9" spans="1:10" x14ac:dyDescent="0.2">
      <c r="B9" s="8" t="s">
        <v>7</v>
      </c>
      <c r="C9" s="46">
        <v>300</v>
      </c>
      <c r="D9" s="14"/>
      <c r="E9" s="46">
        <v>80</v>
      </c>
      <c r="F9" s="12"/>
      <c r="G9" s="42" t="s">
        <v>27</v>
      </c>
      <c r="H9" s="37" t="s">
        <v>28</v>
      </c>
    </row>
    <row r="10" spans="1:10" x14ac:dyDescent="0.2">
      <c r="B10" s="8" t="s">
        <v>6</v>
      </c>
      <c r="C10" s="46">
        <v>1667</v>
      </c>
      <c r="D10" s="14"/>
      <c r="E10" s="46">
        <v>650</v>
      </c>
      <c r="F10" s="12"/>
      <c r="G10" s="42" t="s">
        <v>29</v>
      </c>
      <c r="H10" s="37" t="s">
        <v>30</v>
      </c>
    </row>
    <row r="11" spans="1:10" x14ac:dyDescent="0.2">
      <c r="B11" s="8" t="s">
        <v>17</v>
      </c>
      <c r="C11" s="46">
        <v>450</v>
      </c>
      <c r="D11" s="14"/>
      <c r="E11" s="46">
        <v>0</v>
      </c>
      <c r="F11" s="12"/>
      <c r="G11" s="42" t="s">
        <v>31</v>
      </c>
      <c r="H11" s="37" t="s">
        <v>32</v>
      </c>
    </row>
    <row r="12" spans="1:10" x14ac:dyDescent="0.2">
      <c r="B12" s="8" t="s">
        <v>5</v>
      </c>
      <c r="C12" s="47">
        <v>15</v>
      </c>
      <c r="D12" s="12"/>
      <c r="E12" s="47">
        <v>6.5</v>
      </c>
      <c r="F12" s="12"/>
      <c r="G12" s="42" t="s">
        <v>33</v>
      </c>
      <c r="H12" s="37" t="s">
        <v>34</v>
      </c>
    </row>
    <row r="13" spans="1:10" x14ac:dyDescent="0.2">
      <c r="B13" s="8" t="s">
        <v>4</v>
      </c>
      <c r="C13" s="48">
        <v>1.52</v>
      </c>
      <c r="D13" s="11"/>
      <c r="E13" s="48">
        <v>0.22</v>
      </c>
      <c r="F13" s="11">
        <v>0.5</v>
      </c>
      <c r="G13" s="42" t="s">
        <v>35</v>
      </c>
      <c r="H13" s="37" t="s">
        <v>38</v>
      </c>
    </row>
    <row r="14" spans="1:10" x14ac:dyDescent="0.2">
      <c r="B14" s="8" t="s">
        <v>3</v>
      </c>
      <c r="C14" s="49">
        <v>5</v>
      </c>
      <c r="D14" s="9"/>
      <c r="E14" s="10">
        <f>C14</f>
        <v>5</v>
      </c>
      <c r="F14" s="9"/>
      <c r="G14" s="42" t="s">
        <v>36</v>
      </c>
      <c r="H14" s="37" t="s">
        <v>37</v>
      </c>
    </row>
    <row r="15" spans="1:10" ht="17" thickBot="1" x14ac:dyDescent="0.25">
      <c r="B15" s="8"/>
    </row>
    <row r="16" spans="1:10" x14ac:dyDescent="0.2">
      <c r="A16" s="26" t="s">
        <v>2</v>
      </c>
      <c r="B16" s="27"/>
      <c r="C16" s="30" t="s">
        <v>1</v>
      </c>
      <c r="D16" s="31"/>
      <c r="E16" s="31"/>
      <c r="F16" s="31"/>
      <c r="G16" s="31"/>
      <c r="H16" s="32"/>
    </row>
    <row r="17" spans="1:8" x14ac:dyDescent="0.2">
      <c r="A17" s="28"/>
      <c r="B17" s="29"/>
      <c r="C17" s="7">
        <v>0</v>
      </c>
      <c r="D17" s="6">
        <v>0.2</v>
      </c>
      <c r="E17" s="5">
        <v>0.4</v>
      </c>
      <c r="F17" s="5">
        <v>0.6</v>
      </c>
      <c r="G17" s="5">
        <v>0.8</v>
      </c>
      <c r="H17" s="4">
        <v>1</v>
      </c>
    </row>
    <row r="18" spans="1:8" x14ac:dyDescent="0.2">
      <c r="A18" s="20" t="s">
        <v>0</v>
      </c>
      <c r="B18" s="2">
        <v>5000</v>
      </c>
      <c r="C18" s="3">
        <f>$B18/$C$12*$C$13-$B18/$E$12*($E$13*C$17+$F$13*(1-C$17))+SUM($C$7:$C$8)/$C$14-SUM($E$7:$E$8)/$E$14+$C$9-$E$9+$C$10-$E$10+$C$11-$E$11</f>
        <v>-288.34871794871833</v>
      </c>
      <c r="D18" s="3">
        <f t="shared" ref="D18:H18" si="0">$B18/$C$12*$C$13-$B18/$E$12*($E$13*D$17+$F$13*(1-D$17))+SUM($C$7:$C$8)/$C$14-SUM($E$7:$E$8)/$E$14+$C$9-$E$9+$C$10-$E$10+$C$11-$E$11</f>
        <v>-245.27179487179501</v>
      </c>
      <c r="E18" s="3">
        <f t="shared" si="0"/>
        <v>-202.19487179487214</v>
      </c>
      <c r="F18" s="3">
        <f t="shared" si="0"/>
        <v>-159.11794871794882</v>
      </c>
      <c r="G18" s="3">
        <f t="shared" si="0"/>
        <v>-116.04102564102595</v>
      </c>
      <c r="H18" s="33">
        <f t="shared" si="0"/>
        <v>-72.964102564102632</v>
      </c>
    </row>
    <row r="19" spans="1:8" x14ac:dyDescent="0.2">
      <c r="A19" s="21"/>
      <c r="B19" s="2">
        <v>7000</v>
      </c>
      <c r="C19" s="3">
        <f t="shared" ref="C19:H38" si="1">$B19/$C$12*$C$13-$B19/$E$12*($E$13*C$17+$F$13*(1-C$17))+SUM($C$7:$C$8)/$C$14-SUM($E$7:$E$8)/$E$14+$C$9-$E$9+$C$10-$E$10+$C$11-$E$11</f>
        <v>-239.52820512820517</v>
      </c>
      <c r="D19" s="3">
        <f t="shared" si="1"/>
        <v>-179.22051282051279</v>
      </c>
      <c r="E19" s="3">
        <f t="shared" si="1"/>
        <v>-118.91282051282042</v>
      </c>
      <c r="F19" s="3">
        <f t="shared" si="1"/>
        <v>-58.605128205128494</v>
      </c>
      <c r="G19" s="3">
        <f t="shared" si="1"/>
        <v>1.7025641025638834</v>
      </c>
      <c r="H19" s="33">
        <f t="shared" si="1"/>
        <v>62.010256410256261</v>
      </c>
    </row>
    <row r="20" spans="1:8" x14ac:dyDescent="0.2">
      <c r="A20" s="21"/>
      <c r="B20" s="2">
        <v>9000</v>
      </c>
      <c r="C20" s="3">
        <f t="shared" si="1"/>
        <v>-190.70769230769247</v>
      </c>
      <c r="D20" s="3">
        <f t="shared" si="1"/>
        <v>-113.16923076923104</v>
      </c>
      <c r="E20" s="3">
        <f t="shared" si="1"/>
        <v>-35.630769230769147</v>
      </c>
      <c r="F20" s="3">
        <f t="shared" si="1"/>
        <v>41.907692307691832</v>
      </c>
      <c r="G20" s="3">
        <f t="shared" si="1"/>
        <v>119.44615384615372</v>
      </c>
      <c r="H20" s="33">
        <f t="shared" si="1"/>
        <v>196.98461538461561</v>
      </c>
    </row>
    <row r="21" spans="1:8" x14ac:dyDescent="0.2">
      <c r="A21" s="21"/>
      <c r="B21" s="2">
        <v>11000</v>
      </c>
      <c r="C21" s="3">
        <f t="shared" si="1"/>
        <v>-141.88717948717931</v>
      </c>
      <c r="D21" s="3">
        <f t="shared" si="1"/>
        <v>-47.117948717948821</v>
      </c>
      <c r="E21" s="3">
        <f t="shared" si="1"/>
        <v>47.651282051281669</v>
      </c>
      <c r="F21" s="3">
        <f t="shared" si="1"/>
        <v>142.42051282051307</v>
      </c>
      <c r="G21" s="3">
        <f t="shared" si="1"/>
        <v>237.18974358974356</v>
      </c>
      <c r="H21" s="33">
        <f t="shared" si="1"/>
        <v>331.95897435897405</v>
      </c>
    </row>
    <row r="22" spans="1:8" x14ac:dyDescent="0.2">
      <c r="A22" s="21"/>
      <c r="B22" s="2">
        <v>13000</v>
      </c>
      <c r="C22" s="3">
        <f t="shared" si="1"/>
        <v>-93.066666666666606</v>
      </c>
      <c r="D22" s="3">
        <f t="shared" si="1"/>
        <v>18.933333333333394</v>
      </c>
      <c r="E22" s="3">
        <f t="shared" si="1"/>
        <v>130.93333333333339</v>
      </c>
      <c r="F22" s="3">
        <f t="shared" si="1"/>
        <v>242.93333333333339</v>
      </c>
      <c r="G22" s="3">
        <f t="shared" si="1"/>
        <v>354.93333333333339</v>
      </c>
      <c r="H22" s="33">
        <f t="shared" si="1"/>
        <v>466.93333333333339</v>
      </c>
    </row>
    <row r="23" spans="1:8" x14ac:dyDescent="0.2">
      <c r="A23" s="21"/>
      <c r="B23" s="2">
        <v>15000</v>
      </c>
      <c r="C23" s="3">
        <f t="shared" si="1"/>
        <v>-44.246153846153902</v>
      </c>
      <c r="D23" s="3">
        <f t="shared" si="1"/>
        <v>84.984615384615608</v>
      </c>
      <c r="E23" s="3">
        <f t="shared" si="1"/>
        <v>214.21538461538421</v>
      </c>
      <c r="F23" s="3">
        <f t="shared" si="1"/>
        <v>343.44615384615372</v>
      </c>
      <c r="G23" s="3">
        <f t="shared" si="1"/>
        <v>472.67692307692323</v>
      </c>
      <c r="H23" s="33">
        <f t="shared" si="1"/>
        <v>601.90769230769183</v>
      </c>
    </row>
    <row r="24" spans="1:8" x14ac:dyDescent="0.2">
      <c r="A24" s="21"/>
      <c r="B24" s="2">
        <v>17000</v>
      </c>
      <c r="C24" s="3">
        <f t="shared" si="1"/>
        <v>4.5743589743588018</v>
      </c>
      <c r="D24" s="3">
        <f t="shared" si="1"/>
        <v>151.03589743589691</v>
      </c>
      <c r="E24" s="3">
        <f t="shared" si="1"/>
        <v>297.49743589743593</v>
      </c>
      <c r="F24" s="3">
        <f t="shared" si="1"/>
        <v>443.95897435897405</v>
      </c>
      <c r="G24" s="3">
        <f t="shared" si="1"/>
        <v>590.42051282051216</v>
      </c>
      <c r="H24" s="33">
        <f t="shared" si="1"/>
        <v>736.88205128205118</v>
      </c>
    </row>
    <row r="25" spans="1:8" x14ac:dyDescent="0.2">
      <c r="A25" s="21"/>
      <c r="B25" s="2">
        <v>19000</v>
      </c>
      <c r="C25" s="3">
        <f t="shared" si="1"/>
        <v>53.394871794871506</v>
      </c>
      <c r="D25" s="3">
        <f t="shared" si="1"/>
        <v>217.08717948718004</v>
      </c>
      <c r="E25" s="3">
        <f t="shared" si="1"/>
        <v>380.77948717948675</v>
      </c>
      <c r="F25" s="3">
        <f t="shared" si="1"/>
        <v>544.47179487179528</v>
      </c>
      <c r="G25" s="3">
        <f t="shared" si="1"/>
        <v>708.164102564102</v>
      </c>
      <c r="H25" s="33">
        <f t="shared" si="1"/>
        <v>871.85641025641053</v>
      </c>
    </row>
    <row r="26" spans="1:8" x14ac:dyDescent="0.2">
      <c r="A26" s="21"/>
      <c r="B26" s="2">
        <v>21000</v>
      </c>
      <c r="C26" s="3">
        <f t="shared" si="1"/>
        <v>102.21538461538421</v>
      </c>
      <c r="D26" s="3">
        <f t="shared" si="1"/>
        <v>283.13846153846134</v>
      </c>
      <c r="E26" s="3">
        <f t="shared" si="1"/>
        <v>464.06153846153848</v>
      </c>
      <c r="F26" s="3">
        <f t="shared" si="1"/>
        <v>644.98461538461561</v>
      </c>
      <c r="G26" s="3">
        <f t="shared" si="1"/>
        <v>825.90769230769183</v>
      </c>
      <c r="H26" s="33">
        <f t="shared" si="1"/>
        <v>1006.830769230769</v>
      </c>
    </row>
    <row r="27" spans="1:8" x14ac:dyDescent="0.2">
      <c r="A27" s="21"/>
      <c r="B27" s="2">
        <v>23000</v>
      </c>
      <c r="C27" s="3">
        <f t="shared" si="1"/>
        <v>151.03589743589691</v>
      </c>
      <c r="D27" s="3">
        <f t="shared" si="1"/>
        <v>349.18974358974356</v>
      </c>
      <c r="E27" s="3">
        <f t="shared" si="1"/>
        <v>547.34358974358929</v>
      </c>
      <c r="F27" s="3">
        <f t="shared" si="1"/>
        <v>745.49743589743593</v>
      </c>
      <c r="G27" s="3">
        <f t="shared" si="1"/>
        <v>943.65128205128167</v>
      </c>
      <c r="H27" s="33">
        <f t="shared" si="1"/>
        <v>1141.8051282051274</v>
      </c>
    </row>
    <row r="28" spans="1:8" x14ac:dyDescent="0.2">
      <c r="A28" s="21"/>
      <c r="B28" s="2">
        <v>25000</v>
      </c>
      <c r="C28" s="3">
        <f t="shared" si="1"/>
        <v>199.85641025641053</v>
      </c>
      <c r="D28" s="3">
        <f t="shared" si="1"/>
        <v>415.24102564102577</v>
      </c>
      <c r="E28" s="3">
        <f t="shared" si="1"/>
        <v>630.62564102564102</v>
      </c>
      <c r="F28" s="3">
        <f t="shared" si="1"/>
        <v>846.01025641025626</v>
      </c>
      <c r="G28" s="3">
        <f t="shared" si="1"/>
        <v>1061.3948717948715</v>
      </c>
      <c r="H28" s="33">
        <f t="shared" si="1"/>
        <v>1276.7794871794868</v>
      </c>
    </row>
    <row r="29" spans="1:8" x14ac:dyDescent="0.2">
      <c r="A29" s="21"/>
      <c r="B29" s="2">
        <v>27000</v>
      </c>
      <c r="C29" s="3">
        <f t="shared" si="1"/>
        <v>248.67692307692232</v>
      </c>
      <c r="D29" s="3">
        <f t="shared" si="1"/>
        <v>481.29230769230708</v>
      </c>
      <c r="E29" s="3">
        <f t="shared" si="1"/>
        <v>713.90769230769183</v>
      </c>
      <c r="F29" s="3">
        <f t="shared" si="1"/>
        <v>946.52307692307659</v>
      </c>
      <c r="G29" s="3">
        <f t="shared" si="1"/>
        <v>1179.1384615384613</v>
      </c>
      <c r="H29" s="33">
        <f t="shared" si="1"/>
        <v>1411.7538461538461</v>
      </c>
    </row>
    <row r="30" spans="1:8" x14ac:dyDescent="0.2">
      <c r="A30" s="21"/>
      <c r="B30" s="2">
        <v>29000</v>
      </c>
      <c r="C30" s="3">
        <f t="shared" si="1"/>
        <v>297.49743589743593</v>
      </c>
      <c r="D30" s="3">
        <f t="shared" si="1"/>
        <v>547.34358974358929</v>
      </c>
      <c r="E30" s="3">
        <f t="shared" si="1"/>
        <v>797.18974358974265</v>
      </c>
      <c r="F30" s="3">
        <f t="shared" si="1"/>
        <v>1047.0358974358969</v>
      </c>
      <c r="G30" s="3">
        <f t="shared" si="1"/>
        <v>1296.8820512820512</v>
      </c>
      <c r="H30" s="33">
        <f t="shared" si="1"/>
        <v>1546.7282051282045</v>
      </c>
    </row>
    <row r="31" spans="1:8" x14ac:dyDescent="0.2">
      <c r="A31" s="21"/>
      <c r="B31" s="2">
        <v>31000</v>
      </c>
      <c r="C31" s="3">
        <f t="shared" si="1"/>
        <v>346.31794871794773</v>
      </c>
      <c r="D31" s="3">
        <f t="shared" si="1"/>
        <v>613.39487179487151</v>
      </c>
      <c r="E31" s="3">
        <f t="shared" si="1"/>
        <v>880.47179487179437</v>
      </c>
      <c r="F31" s="3">
        <f t="shared" si="1"/>
        <v>1147.5487179487172</v>
      </c>
      <c r="G31" s="3">
        <f t="shared" si="1"/>
        <v>1414.6256410256401</v>
      </c>
      <c r="H31" s="33">
        <f t="shared" si="1"/>
        <v>1681.702564102563</v>
      </c>
    </row>
    <row r="32" spans="1:8" x14ac:dyDescent="0.2">
      <c r="A32" s="21"/>
      <c r="B32" s="2">
        <v>33000</v>
      </c>
      <c r="C32" s="3">
        <f t="shared" si="1"/>
        <v>395.13846153846134</v>
      </c>
      <c r="D32" s="3">
        <f t="shared" si="1"/>
        <v>679.44615384615372</v>
      </c>
      <c r="E32" s="3">
        <f t="shared" si="1"/>
        <v>963.7538461538461</v>
      </c>
      <c r="F32" s="3">
        <f t="shared" si="1"/>
        <v>1248.0615384615385</v>
      </c>
      <c r="G32" s="3">
        <f t="shared" si="1"/>
        <v>1532.3692307692309</v>
      </c>
      <c r="H32" s="33">
        <f t="shared" si="1"/>
        <v>1816.6769230769223</v>
      </c>
    </row>
    <row r="33" spans="1:8" x14ac:dyDescent="0.2">
      <c r="A33" s="21"/>
      <c r="B33" s="2">
        <v>35000</v>
      </c>
      <c r="C33" s="3">
        <f t="shared" si="1"/>
        <v>443.95897435897496</v>
      </c>
      <c r="D33" s="3">
        <f t="shared" si="1"/>
        <v>745.49743589743593</v>
      </c>
      <c r="E33" s="3">
        <f t="shared" si="1"/>
        <v>1047.0358974358969</v>
      </c>
      <c r="F33" s="3">
        <f t="shared" si="1"/>
        <v>1348.5743589743588</v>
      </c>
      <c r="G33" s="3">
        <f t="shared" si="1"/>
        <v>1650.1128205128207</v>
      </c>
      <c r="H33" s="33">
        <f t="shared" si="1"/>
        <v>1951.6512820512817</v>
      </c>
    </row>
    <row r="34" spans="1:8" x14ac:dyDescent="0.2">
      <c r="A34" s="21"/>
      <c r="B34" s="2">
        <v>37000</v>
      </c>
      <c r="C34" s="3">
        <f t="shared" si="1"/>
        <v>492.77948717948675</v>
      </c>
      <c r="D34" s="3">
        <f t="shared" si="1"/>
        <v>811.54871794871724</v>
      </c>
      <c r="E34" s="3">
        <f t="shared" si="1"/>
        <v>1130.3179487179477</v>
      </c>
      <c r="F34" s="3">
        <f t="shared" si="1"/>
        <v>1449.0871794871791</v>
      </c>
      <c r="G34" s="3">
        <f t="shared" si="1"/>
        <v>1767.8564102564096</v>
      </c>
      <c r="H34" s="33">
        <f t="shared" si="1"/>
        <v>2086.625641025641</v>
      </c>
    </row>
    <row r="35" spans="1:8" x14ac:dyDescent="0.2">
      <c r="A35" s="21"/>
      <c r="B35" s="2">
        <v>39000</v>
      </c>
      <c r="C35" s="3">
        <f t="shared" si="1"/>
        <v>541.60000000000036</v>
      </c>
      <c r="D35" s="3">
        <f t="shared" si="1"/>
        <v>877.60000000000036</v>
      </c>
      <c r="E35" s="3">
        <f t="shared" si="1"/>
        <v>1213.6000000000004</v>
      </c>
      <c r="F35" s="3">
        <f t="shared" si="1"/>
        <v>1549.6000000000004</v>
      </c>
      <c r="G35" s="3">
        <f t="shared" si="1"/>
        <v>1885.6000000000004</v>
      </c>
      <c r="H35" s="33">
        <f t="shared" si="1"/>
        <v>2221.6000000000004</v>
      </c>
    </row>
    <row r="36" spans="1:8" x14ac:dyDescent="0.2">
      <c r="A36" s="21"/>
      <c r="B36" s="2">
        <v>41000</v>
      </c>
      <c r="C36" s="3">
        <f t="shared" si="1"/>
        <v>590.42051282051307</v>
      </c>
      <c r="D36" s="3">
        <f t="shared" si="1"/>
        <v>943.65128205128167</v>
      </c>
      <c r="E36" s="3">
        <f t="shared" si="1"/>
        <v>1296.8820512820512</v>
      </c>
      <c r="F36" s="3">
        <f t="shared" si="1"/>
        <v>1650.1128205128207</v>
      </c>
      <c r="G36" s="3">
        <f t="shared" si="1"/>
        <v>2003.3435897435902</v>
      </c>
      <c r="H36" s="33">
        <f t="shared" si="1"/>
        <v>2356.5743589743597</v>
      </c>
    </row>
    <row r="37" spans="1:8" x14ac:dyDescent="0.2">
      <c r="A37" s="21"/>
      <c r="B37" s="2">
        <v>43000</v>
      </c>
      <c r="C37" s="3">
        <f t="shared" si="1"/>
        <v>639.24102564102577</v>
      </c>
      <c r="D37" s="3">
        <f t="shared" si="1"/>
        <v>1009.7025641025639</v>
      </c>
      <c r="E37" s="3">
        <f t="shared" si="1"/>
        <v>1380.164102564102</v>
      </c>
      <c r="F37" s="3">
        <f t="shared" si="1"/>
        <v>1750.625641025641</v>
      </c>
      <c r="G37" s="3">
        <f t="shared" si="1"/>
        <v>2121.0871794871782</v>
      </c>
      <c r="H37" s="33">
        <f t="shared" si="1"/>
        <v>2491.5487179487172</v>
      </c>
    </row>
    <row r="38" spans="1:8" ht="17" thickBot="1" x14ac:dyDescent="0.25">
      <c r="A38" s="22"/>
      <c r="B38" s="1">
        <v>45000</v>
      </c>
      <c r="C38" s="34">
        <f t="shared" si="1"/>
        <v>688.06153846153848</v>
      </c>
      <c r="D38" s="34">
        <f t="shared" si="1"/>
        <v>1075.7538461538461</v>
      </c>
      <c r="E38" s="34">
        <f t="shared" si="1"/>
        <v>1463.4461538461537</v>
      </c>
      <c r="F38" s="34">
        <f t="shared" si="1"/>
        <v>1851.1384615384613</v>
      </c>
      <c r="G38" s="34">
        <f t="shared" si="1"/>
        <v>2238.830769230769</v>
      </c>
      <c r="H38" s="35">
        <f t="shared" si="1"/>
        <v>2626.5230769230766</v>
      </c>
    </row>
  </sheetData>
  <mergeCells count="10">
    <mergeCell ref="A18:A38"/>
    <mergeCell ref="E3:F3"/>
    <mergeCell ref="E4:F4"/>
    <mergeCell ref="G1:H1"/>
    <mergeCell ref="C2:F2"/>
    <mergeCell ref="A16:B17"/>
    <mergeCell ref="C3:D3"/>
    <mergeCell ref="C4:D4"/>
    <mergeCell ref="C16:H16"/>
    <mergeCell ref="G3:J3"/>
  </mergeCells>
  <conditionalFormatting sqref="C18:H38">
    <cfRule type="cellIs" dxfId="0" priority="1" operator="greaterThanOr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Gianni Catalfamo</dc:creator>
  <cp:lastModifiedBy>Gianni Catalfamo</cp:lastModifiedBy>
  <dcterms:created xsi:type="dcterms:W3CDTF">2019-05-10T16:01:00Z</dcterms:created>
  <dcterms:modified xsi:type="dcterms:W3CDTF">2019-10-07T13:51:49Z</dcterms:modified>
</cp:coreProperties>
</file>